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06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<sst xmlns="http://schemas.openxmlformats.org/spreadsheetml/2006/main" count="38" uniqueCount="33">
  <si>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number of loops</t>
  </si>
  <si>
    <t>cnt_1=</t>
  </si>
  <si>
    <t>cnt_2=</t>
  </si>
  <si>
    <t>cnt_3=</t>
  </si>
  <si>
    <t>cnt_4=</t>
  </si>
  <si>
    <t>cnt_5=</t>
  </si>
  <si>
    <t>t0_1=</t>
  </si>
  <si>
    <t>t0_2=</t>
  </si>
  <si>
    <t>t0_3=</t>
  </si>
  <si>
    <t>t0_4=</t>
  </si>
  <si>
    <t>t0_5=</t>
  </si>
  <si>
    <t>t1_1=</t>
  </si>
  <si>
    <t>t1_2=</t>
  </si>
  <si>
    <t>t1_3=</t>
  </si>
  <si>
    <t>t1_4=</t>
  </si>
  <si>
    <t>t1_5=</t>
  </si>
  <si>
    <t>in hex=</t>
  </si>
  <si>
    <t xml:space="preserve">total number of cycles </t>
  </si>
  <si>
    <t>number of seconds</t>
  </si>
  <si>
    <t>number of minutes</t>
  </si>
  <si>
    <t>number of hours</t>
  </si>
  <si>
    <t>number of days</t>
  </si>
  <si>
    <t>t0_6=</t>
  </si>
  <si>
    <t>t1_6=</t>
  </si>
  <si>
    <t>enter the value of the counters (1 - 256):</t>
  </si>
  <si>
    <t>PIC clock  (MHz):</t>
  </si>
  <si>
    <t>cnt_6=</t>
  </si>
  <si>
    <t>number of years</t>
  </si>
  <si>
    <t>for your information:</t>
  </si>
  <si>
    <t>value of the zero counter loops:</t>
  </si>
  <si>
    <t>value of the non-zero loop counters:</t>
  </si>
  <si>
    <t>here are somed intermediate results:</t>
  </si>
  <si>
    <t>number of miliseconds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</si>
</sst>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2" max="2" width="11.8515625" style="0" customWidth="1"/>
    <col min="3" max="3" width="6.28125" style="0" customWidth="1"/>
    <col min="4" max="4" width="14.28125" style="0" customWidth="1"/>
    <col min="5" max="5" width="5.57421875" style="0" customWidth="1"/>
    <col min="6" max="6" width="15.28125" style="0" customWidth="1"/>
  </cols>
  <sheetData>
    <row r="1" spans="1:3" ht="15">
      <c r="A1" t="s">
        <v>0</v>
      </c>
      <c r="C1">
        <v>5</v>
      </c>
    </row>
    <row r="3" ht="15">
      <c r="A3" t="s">
        <v>24</v>
      </c>
    </row>
    <row r="4" spans="1:6" ht="15">
      <c r="A4" t="s">
        <v>1</v>
      </c>
      <c r="B4">
        <v>256</v>
      </c>
      <c r="D4" s="2" t="s">
        <v>16</v>
      </c>
      <c r="E4" s="2" t="str">
        <f>IF(OR(B4&lt;=0,B4&gt;=257)," ?",IF(B4=256,"00",DEC2HEX(B4,2)))</f>
        <v>00</v>
      </c>
      <c r="F4" s="3" t="str">
        <f>IF(OR(B4&lt;=0,B4&gt;=257),"out of range!"," ")</f>
        <v> </v>
      </c>
    </row>
    <row r="5" spans="1:6" ht="15">
      <c r="A5" t="s">
        <v>2</v>
      </c>
      <c r="B5">
        <v>1</v>
      </c>
      <c r="D5" s="2" t="s">
        <v>16</v>
      </c>
      <c r="E5" s="2" t="str">
        <f>IF(OR(B5&lt;=0,B5&gt;=257)," ?",IF(B5=256,"00",DEC2HEX(B5,2)))</f>
        <v>01</v>
      </c>
      <c r="F5" s="3" t="str">
        <f>IF(OR(B5&lt;=0,B5&gt;=257),"out of range!"," ")</f>
        <v> </v>
      </c>
    </row>
    <row r="6" spans="1:6" ht="15">
      <c r="A6" t="s">
        <v>3</v>
      </c>
      <c r="B6">
        <v>1</v>
      </c>
      <c r="D6" s="2" t="s">
        <v>16</v>
      </c>
      <c r="E6" s="2" t="str">
        <f>IF(OR(B6&lt;=0,B6&gt;=257)," ?",IF(B6=256,"00",DEC2HEX(B6,2)))</f>
        <v>01</v>
      </c>
      <c r="F6" s="3" t="str">
        <f>IF(OR(B6&lt;=0,B6&gt;=257),"out of range!"," ")</f>
        <v> </v>
      </c>
    </row>
    <row r="7" spans="1:6" ht="15">
      <c r="A7" t="s">
        <v>4</v>
      </c>
      <c r="B7">
        <v>1</v>
      </c>
      <c r="D7" s="2" t="s">
        <v>16</v>
      </c>
      <c r="E7" s="2" t="str">
        <f>IF(OR(B7&lt;=0,B7&gt;=257)," ?",IF(B7=256,"00",DEC2HEX(B7,2)))</f>
        <v>01</v>
      </c>
      <c r="F7" s="3" t="str">
        <f>IF(OR(B7&lt;=0,B7&gt;=257),"out of range!"," ")</f>
        <v> </v>
      </c>
    </row>
    <row r="8" spans="1:6" ht="15">
      <c r="A8" t="s">
        <v>5</v>
      </c>
      <c r="B8">
        <v>1</v>
      </c>
      <c r="D8" s="2" t="s">
        <v>16</v>
      </c>
      <c r="E8" s="2" t="str">
        <f>IF(OR(B8&lt;=0,B8&gt;=257)," ?",IF(B8=256,"00",DEC2HEX(B8,2)))</f>
        <v>01</v>
      </c>
      <c r="F8" s="3" t="str">
        <f>IF(OR(B8&lt;=0,B8&gt;=257),"out of range!"," ")</f>
        <v> </v>
      </c>
    </row>
    <row r="9" spans="1:6" ht="15">
      <c r="A9" t="s">
        <v>26</v>
      </c>
      <c r="B9">
        <v>1</v>
      </c>
      <c r="D9" s="2" t="s">
        <v>16</v>
      </c>
      <c r="E9" s="2" t="str">
        <f>IF(OR(B9&lt;=0,B9&gt;=257)," ?",IF(B9=256,"00",DEC2HEX(B9,2)))</f>
        <v>01</v>
      </c>
      <c r="F9" s="3" t="str">
        <f>IF(OR(B9&lt;=0,B9&gt;=257),"out of range!"," ")</f>
        <v> </v>
      </c>
    </row>
    <row r="11" spans="1:3" ht="15">
      <c r="A11" t="s">
        <v>25</v>
      </c>
      <c r="C11">
        <v>4</v>
      </c>
    </row>
    <row r="13" spans="1:4" ht="15">
      <c r="A13" t="s">
        <v>17</v>
      </c>
      <c r="D13">
        <f>SUM(D34:D39)</f>
        <v>775</v>
      </c>
    </row>
    <row r="15" ht="15">
      <c r="A15" t="s">
        <v>28</v>
      </c>
    </row>
    <row r="16" spans="1:4" ht="15">
      <c r="A16" t="s">
        <v>32</v>
      </c>
      <c r="D16">
        <f>D17*1000</f>
        <v>0.775</v>
      </c>
    </row>
    <row r="17" spans="1:4" ht="15">
      <c r="A17" t="s">
        <v>18</v>
      </c>
      <c r="D17">
        <f>D13*4*(1/(C11*1000000))</f>
        <v>0.000775</v>
      </c>
    </row>
    <row r="18" spans="1:4" ht="15">
      <c r="A18" t="s">
        <v>19</v>
      </c>
      <c r="D18">
        <f>D17/60</f>
        <v>1.2916666666666666E-05</v>
      </c>
    </row>
    <row r="19" spans="1:4" ht="15">
      <c r="A19" t="s">
        <v>20</v>
      </c>
      <c r="D19">
        <f>D18/60</f>
        <v>2.1527777777777778E-07</v>
      </c>
    </row>
    <row r="20" spans="1:4" ht="15">
      <c r="A20" t="s">
        <v>21</v>
      </c>
      <c r="D20">
        <f>D19/24</f>
        <v>8.969907407407408E-09</v>
      </c>
    </row>
    <row r="21" spans="1:4" ht="15">
      <c r="A21" t="s">
        <v>27</v>
      </c>
      <c r="D21">
        <f>D20/365</f>
        <v>2.4575088787417555E-11</v>
      </c>
    </row>
    <row r="24" ht="15">
      <c r="A24" t="s">
        <v>31</v>
      </c>
    </row>
    <row r="25" ht="15">
      <c r="A25" t="s">
        <v>29</v>
      </c>
    </row>
    <row r="26" spans="1:2" ht="15">
      <c r="A26" t="s">
        <v>6</v>
      </c>
      <c r="B26">
        <f>IF(C1&gt;=1,767,0)</f>
        <v>767</v>
      </c>
    </row>
    <row r="27" spans="1:2" ht="15">
      <c r="A27" t="s">
        <v>7</v>
      </c>
      <c r="B27">
        <f>IF(C1&gt;=2,255*B26+767,0)</f>
        <v>196352</v>
      </c>
    </row>
    <row r="28" spans="1:2" ht="15">
      <c r="A28" t="s">
        <v>8</v>
      </c>
      <c r="B28">
        <f>IF(C1&gt;=3,255*B27+767,0)</f>
        <v>50070527</v>
      </c>
    </row>
    <row r="29" spans="1:2" ht="15">
      <c r="A29" t="s">
        <v>9</v>
      </c>
      <c r="B29">
        <f>IF(C1&gt;=4,255*B28+767,0)</f>
        <v>12767985152</v>
      </c>
    </row>
    <row r="30" spans="1:2" ht="15">
      <c r="A30" t="s">
        <v>10</v>
      </c>
      <c r="B30">
        <f>IF(C1&gt;=5,255*B29+767,0)</f>
        <v>3255836214527</v>
      </c>
    </row>
    <row r="31" spans="1:2" ht="15">
      <c r="A31" t="s">
        <v>22</v>
      </c>
      <c r="B31">
        <f>IF(C1&gt;=6,255*B30+767,0)</f>
        <v>0</v>
      </c>
    </row>
    <row r="33" ht="15">
      <c r="A33" t="s">
        <v>30</v>
      </c>
    </row>
    <row r="34" spans="1:4" ht="15">
      <c r="A34" t="s">
        <v>11</v>
      </c>
      <c r="B34">
        <f>IF(C1&gt;=1,0+(B4-1)*3+2,0)</f>
        <v>767</v>
      </c>
      <c r="D34">
        <f>IF(C1=1,B34,0)</f>
        <v>0</v>
      </c>
    </row>
    <row r="35" spans="1:4" ht="15">
      <c r="A35" t="s">
        <v>12</v>
      </c>
      <c r="B35">
        <f>IF(C1&gt;=2,B34+(B5-1)*(B26+3)+2,0)</f>
        <v>769</v>
      </c>
      <c r="D35">
        <f>IF(C1=2,B35,0)</f>
        <v>0</v>
      </c>
    </row>
    <row r="36" spans="1:4" ht="15">
      <c r="A36" t="s">
        <v>13</v>
      </c>
      <c r="B36">
        <f>IF(C1&gt;=3,B35+(B6-1)*(B27+3)+2,0)</f>
        <v>771</v>
      </c>
      <c r="D36">
        <f>IF(C1=3,B36,0)</f>
        <v>0</v>
      </c>
    </row>
    <row r="37" spans="1:4" ht="15">
      <c r="A37" t="s">
        <v>14</v>
      </c>
      <c r="B37">
        <f>IF(C1&gt;=4,B36+(B7-1)*(B28+3)+2,0)</f>
        <v>773</v>
      </c>
      <c r="D37">
        <f>IF(C1=4,B37,0)</f>
        <v>0</v>
      </c>
    </row>
    <row r="38" spans="1:4" ht="15">
      <c r="A38" t="s">
        <v>15</v>
      </c>
      <c r="B38">
        <f>IF(C1&gt;=5,B37+(B8-1)*(B29+3)+2,0)</f>
        <v>775</v>
      </c>
      <c r="C38" s="1"/>
      <c r="D38">
        <f>IF(C1=5,B38,0)</f>
        <v>775</v>
      </c>
    </row>
    <row r="39" spans="1:4" ht="15">
      <c r="A39" t="s">
        <v>23</v>
      </c>
      <c r="B39">
        <f>IF(C1&gt;=6,B38+(B9-1)*(B30+3)+2,0)</f>
        <v>0</v>
      </c>
      <c r="C39" s="1"/>
      <c r="D39">
        <f>IF(C1=6,B39,0)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Dekker</dc:creator>
  <cp:keywords/>
  <dc:description/>
  <cp:lastModifiedBy>Dekker</cp:lastModifiedBy>
  <dcterms:created xsi:type="dcterms:W3CDTF">2010-10-09T18:12:17Z</dcterms:created>
  <dcterms:modified xsi:type="dcterms:W3CDTF">2010-10-14T19:50:45Z</dcterms:modified>
  <cp:category/>
  <cp:version/>
  <cp:contentType/>
  <cp:contentStatus/>
</cp:coreProperties>
</file>